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Upali\Documents\"/>
    </mc:Choice>
  </mc:AlternateContent>
  <bookViews>
    <workbookView xWindow="0" yWindow="0" windowWidth="28800" windowHeight="12210"/>
  </bookViews>
  <sheets>
    <sheet name="2015 fins" sheetId="1" r:id="rId1"/>
    <sheet name="Notes" sheetId="2" r:id="rId2"/>
  </sheets>
  <definedNames>
    <definedName name="_xlnm.Print_Area" localSheetId="0">'2015 fins'!$B$1:$L$122</definedName>
  </definedNames>
  <calcPr calcId="171027"/>
</workbook>
</file>

<file path=xl/calcChain.xml><?xml version="1.0" encoding="utf-8"?>
<calcChain xmlns="http://schemas.openxmlformats.org/spreadsheetml/2006/main">
  <c r="E72" i="1" l="1"/>
  <c r="E65" i="1"/>
  <c r="E75" i="1" s="1"/>
  <c r="I57" i="1"/>
  <c r="G10" i="1"/>
  <c r="E113" i="1" l="1"/>
  <c r="E97" i="1"/>
  <c r="E25" i="1"/>
  <c r="E18" i="1"/>
  <c r="E28" i="1" s="1"/>
  <c r="E116" i="1" l="1"/>
  <c r="G72" i="1"/>
  <c r="K65" i="1"/>
  <c r="I65" i="1"/>
  <c r="G65" i="1"/>
  <c r="G75" i="1" l="1"/>
  <c r="G113" i="1"/>
  <c r="G97" i="1"/>
  <c r="K72" i="1"/>
  <c r="K75" i="1" s="1"/>
  <c r="G25" i="1"/>
  <c r="G18" i="1"/>
  <c r="G116" i="1" l="1"/>
  <c r="G120" i="1" s="1"/>
  <c r="E118" i="1" s="1"/>
  <c r="E120" i="1" s="1"/>
  <c r="G28" i="1"/>
  <c r="K113" i="1"/>
  <c r="I113" i="1"/>
  <c r="K97" i="1"/>
  <c r="I97" i="1"/>
  <c r="I72" i="1"/>
  <c r="K25" i="1"/>
  <c r="I25" i="1"/>
  <c r="K18" i="1"/>
  <c r="I18" i="1"/>
  <c r="K116" i="1" l="1"/>
  <c r="K120" i="1" s="1"/>
  <c r="I28" i="1"/>
  <c r="I116" i="1"/>
  <c r="I120" i="1" s="1"/>
  <c r="K28" i="1"/>
  <c r="I75" i="1"/>
</calcChain>
</file>

<file path=xl/sharedStrings.xml><?xml version="1.0" encoding="utf-8"?>
<sst xmlns="http://schemas.openxmlformats.org/spreadsheetml/2006/main" count="84" uniqueCount="69">
  <si>
    <t>JOSEPHIAN PETERITE ALUMNI ASSOCIATION OF CANADA</t>
  </si>
  <si>
    <t>STATEMENT OF FINANCIAL POSITION (BALANCE SHEET)</t>
  </si>
  <si>
    <t>Current Assets</t>
  </si>
  <si>
    <t>Cash - Operating Account</t>
  </si>
  <si>
    <t>Cash - Trust Fund</t>
  </si>
  <si>
    <t>Cash - Petty Cash</t>
  </si>
  <si>
    <t>Prepaid Expenses</t>
  </si>
  <si>
    <t>Accounts Rec - Dance 2010</t>
  </si>
  <si>
    <t>Current Liabilities</t>
  </si>
  <si>
    <t>Accounts Payable</t>
  </si>
  <si>
    <t>Fund Balances (Net Assets minus Liabilities)</t>
  </si>
  <si>
    <t>UPDATED STATEMENT OF FINANCIAL POSITION (BALANCE SHEET)</t>
  </si>
  <si>
    <t>Dec 31st</t>
  </si>
  <si>
    <t>STATEMENT OF OPERATIONS AND CHANGES IN FUND BALANCES</t>
  </si>
  <si>
    <t>Revenues</t>
  </si>
  <si>
    <t>Donations</t>
  </si>
  <si>
    <t>Total Revenues</t>
  </si>
  <si>
    <t>Expenses</t>
  </si>
  <si>
    <t>Misc Expenses</t>
  </si>
  <si>
    <t>School Donations</t>
  </si>
  <si>
    <t>Bank Charges</t>
  </si>
  <si>
    <t>Total Expenses</t>
  </si>
  <si>
    <t>Dance Income</t>
  </si>
  <si>
    <t>Trust Interest</t>
  </si>
  <si>
    <t>Membership Fees</t>
  </si>
  <si>
    <t>AGM Expenses</t>
  </si>
  <si>
    <t>Dance Expenses</t>
  </si>
  <si>
    <t>Membership Night Expenses</t>
  </si>
  <si>
    <t>Excess (Deficiency) of Revenues over Expenses</t>
  </si>
  <si>
    <t>Fund balances at beginning of the year</t>
  </si>
  <si>
    <t>Fund balances at end of the year</t>
  </si>
  <si>
    <t>Accounts Rec - Dance 2011</t>
  </si>
  <si>
    <t>Bad Debt Expensed</t>
  </si>
  <si>
    <t>Members Nite</t>
  </si>
  <si>
    <t>Other</t>
  </si>
  <si>
    <t>Accounts Rec - Dance 2012</t>
  </si>
  <si>
    <t>March  21st</t>
  </si>
  <si>
    <t>Annual Rugby Tournament</t>
  </si>
  <si>
    <t>Annual Cricket Tournaments</t>
  </si>
  <si>
    <t>Notes for Auditor</t>
  </si>
  <si>
    <t>1)</t>
  </si>
  <si>
    <t>2)</t>
  </si>
  <si>
    <t>3)</t>
  </si>
  <si>
    <t>4)</t>
  </si>
  <si>
    <t>5)</t>
  </si>
  <si>
    <t>These financial statements are presented by the Board of the Josephian Peterite Alumni Association.</t>
  </si>
  <si>
    <t>President - Upali Obeyesekere</t>
  </si>
  <si>
    <t>__________________________</t>
  </si>
  <si>
    <t>_____________________</t>
  </si>
  <si>
    <t>I have examined the accounting records of the Josephian peterite Alumni Association. These financial</t>
  </si>
  <si>
    <t xml:space="preserve">statements are the responsibility of the association's management. In my opinion, the Statement of </t>
  </si>
  <si>
    <t>of the Association.</t>
  </si>
  <si>
    <t>Chris Serpanchy</t>
  </si>
  <si>
    <t>_______________</t>
  </si>
  <si>
    <t>6)</t>
  </si>
  <si>
    <t>Formal cheque requisitions were not kept for cheques issued in 2014. However all cheques were dual signed and presented to the board.</t>
  </si>
  <si>
    <t>Payment of Dance group visa fees from 2013 was paid $425.24 (approved at AGM 2014) and comprised payment of $395.24 and bank wire charge of $30. It was booked to Misc. expense</t>
  </si>
  <si>
    <t xml:space="preserve">Sports
Cricket - The Jo-Peter game was held with the other schools at King City. Fourteen players did not pay their match fees due to the assigned party not collecting the fees. 
No player fees were charged for the Quad cricket. 
Rugby - $300 entry for two teams was sponsored by Chris Serpanchy. Participant fees of $250 was collected.
</t>
  </si>
  <si>
    <t xml:space="preserve">Dance 2014
There is no hall invoice, but the Board vouches for the charges which were as negotiated.
</t>
  </si>
  <si>
    <t>There are no receivables or payables as at December 31st. There is one cheque issued and accounted in 2014 which was cancelled, reissued and cleared in 2015 February Chq #821 replaced with #823)</t>
  </si>
  <si>
    <t>Member's Nite 2014
185 liquor tickets were purchesed at $6 and sold at subsidy to attendees at $4. Monies for 123 liquor tickets were deposited. There is no accounting for the balance 62 liquor tickets.  Six attendee dance tickets were not paid for.</t>
  </si>
  <si>
    <t>FOR THE YEAR ENDED DECEMBER 31, 2014</t>
  </si>
  <si>
    <t>Financial Position (Balance Sheet) at December 31, 2015 and the Statement of Operations</t>
  </si>
  <si>
    <t xml:space="preserve">(Revenues &amp; Expenses) for the year ended December 31, 2015 present fairly the financial position </t>
  </si>
  <si>
    <t>As at March 25th, 2015</t>
  </si>
  <si>
    <t>March 25th</t>
  </si>
  <si>
    <t>Accounts Rec - Dance 2015</t>
  </si>
  <si>
    <t>Treasurer -</t>
  </si>
  <si>
    <t>As at December 31,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</si>
</sst>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mbria"/>
      <family val="1"/>
      <scheme val="major"/>
    </font>
    <font>
      <b/>
      <sz val="12"/>
      <color theme="1"/>
      <name val="Cambria"/>
      <family val="1"/>
      <scheme val="major"/>
    </font>
    <font>
      <i/>
      <sz val="8"/>
      <color theme="1"/>
      <name val="Calibri"/>
      <family val="2"/>
      <scheme val="minor"/>
    </font>
    <font>
      <b/>
      <u/>
      <sz val="11"/>
      <color theme="1"/>
      <name val="Calibri"/>
      <family val="2"/>
      <scheme val="minor"/>
    </font>
  </fonts>
  <fills count="2">
    <fill>
      <patternFill patternType="none"/>
    </fill>
    <fill>
      <patternFill patternType="gray125"/>
    </fill>
  </fills>
  <borders count="7">
    <border>
      <left/>
      <right/>
      <top/>
      <bottom/>
      <diagonal/>
    </border>
    <border>
      <left/>
      <right/>
      <top style="thin">
        <color auto="1"/>
      </top>
      <bottom/>
      <diagonal/>
    </border>
    <border>
      <left/>
      <right/>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6">
    <xf numFmtId="0" fontId="0" fillId="0" borderId="0" xfId="0"/>
    <xf numFmtId="0" fontId="3" fillId="0" borderId="0" xfId="0" applyFont="1"/>
    <xf numFmtId="0" fontId="4" fillId="0" borderId="0" xfId="0" applyFont="1"/>
    <xf numFmtId="0" fontId="0" fillId="0" borderId="0" xfId="0" applyBorder="1"/>
    <xf numFmtId="0" fontId="0" fillId="0" borderId="0" xfId="0" applyFill="1" applyBorder="1"/>
    <xf numFmtId="0" fontId="2" fillId="0" borderId="0" xfId="0" applyFont="1" applyBorder="1"/>
    <xf numFmtId="166" fontId="0" fillId="0" borderId="0" xfId="0" applyNumberFormat="1" applyBorder="1"/>
    <xf numFmtId="0" fontId="5" fillId="0" borderId="0" xfId="0" applyFont="1" applyBorder="1"/>
    <xf numFmtId="0" fontId="2" fillId="0" borderId="0" xfId="0" applyFont="1"/>
    <xf numFmtId="0" fontId="0" fillId="0" borderId="1" xfId="0" applyBorder="1"/>
    <xf numFmtId="0" fontId="5" fillId="0" borderId="1" xfId="0" applyFont="1" applyBorder="1"/>
    <xf numFmtId="0" fontId="6" fillId="0" borderId="0" xfId="0" applyFont="1" applyBorder="1"/>
    <xf numFmtId="166" fontId="0" fillId="0" borderId="0" xfId="1" applyNumberFormat="1" applyFont="1"/>
    <xf numFmtId="0" fontId="0" fillId="0" borderId="2" xfId="0" applyBorder="1"/>
    <xf numFmtId="0" fontId="5" fillId="0" borderId="2" xfId="0" applyFont="1" applyBorder="1"/>
    <xf numFmtId="167" fontId="0" fillId="0" borderId="0" xfId="2" applyNumberFormat="1" applyFont="1" applyBorder="1"/>
    <xf numFmtId="167" fontId="0" fillId="0" borderId="0" xfId="2" applyNumberFormat="1" applyFont="1"/>
    <xf numFmtId="167" fontId="2" fillId="0" borderId="1" xfId="2" applyNumberFormat="1" applyFont="1" applyBorder="1"/>
    <xf numFmtId="0" fontId="6" fillId="0" borderId="1" xfId="0" applyFont="1" applyBorder="1" applyAlignment="1">
      <alignment horizontal="center"/>
    </xf>
    <xf numFmtId="167" fontId="2" fillId="0" borderId="0" xfId="0" applyNumberFormat="1" applyFont="1"/>
    <xf numFmtId="0" fontId="2" fillId="0" borderId="3" xfId="0" applyFont="1" applyBorder="1"/>
    <xf numFmtId="0" fontId="5" fillId="0" borderId="3" xfId="0" applyFont="1" applyBorder="1"/>
    <xf numFmtId="0" fontId="0" fillId="0" borderId="3" xfId="0" applyBorder="1"/>
    <xf numFmtId="167" fontId="2" fillId="0" borderId="3" xfId="0" applyNumberFormat="1" applyFont="1" applyBorder="1"/>
    <xf numFmtId="0" fontId="6" fillId="0" borderId="0" xfId="0" applyFont="1" applyBorder="1" applyAlignment="1">
      <alignment horizontal="center"/>
    </xf>
    <xf numFmtId="0" fontId="2" fillId="0" borderId="0" xfId="0" applyFont="1" applyAlignment="1">
      <alignment horizontal="center"/>
    </xf>
    <xf numFmtId="0" fontId="0" fillId="0" borderId="0" xfId="0" applyFont="1" applyBorder="1"/>
    <xf numFmtId="0" fontId="2" fillId="0" borderId="4" xfId="0" applyFont="1" applyFill="1" applyBorder="1"/>
    <xf numFmtId="0" fontId="0" fillId="0" borderId="4" xfId="0" applyBorder="1"/>
    <xf numFmtId="167" fontId="2" fillId="0" borderId="4" xfId="2" applyNumberFormat="1" applyFont="1" applyBorder="1"/>
    <xf numFmtId="166" fontId="2" fillId="0" borderId="0" xfId="1" applyNumberFormat="1" applyFont="1"/>
    <xf numFmtId="166" fontId="0" fillId="0" borderId="0" xfId="0" applyNumberFormat="1"/>
    <xf numFmtId="0" fontId="0" fillId="0" borderId="0" xfId="0" applyAlignment="1">
      <alignment wrapText="1"/>
    </xf>
    <xf numFmtId="0" fontId="0" fillId="0" borderId="0" xfId="0" applyAlignment="1">
      <alignment vertical="top"/>
    </xf>
    <xf numFmtId="0" fontId="0" fillId="0" borderId="5" xfId="0" applyBorder="1" applyAlignment="1">
      <alignment vertical="top"/>
    </xf>
    <xf numFmtId="0" fontId="0" fillId="0" borderId="6" xfId="0"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20"/>
  <sheetViews>
    <sheetView tabSelected="1" topLeftCell="A38" workbookViewId="0">
      <selection activeCell="E54" sqref="E54"/>
    </sheetView>
  </sheetViews>
  <sheetFormatPr defaultRowHeight="15" x14ac:dyDescent="0.25"/>
  <cols>
    <col min="3" max="3" width="2.7109375" customWidth="1"/>
    <col min="4" max="4" width="38.85546875" customWidth="1"/>
    <col min="5" max="5" width="15.7109375" customWidth="1"/>
    <col min="6" max="6" width="3.42578125" customWidth="1"/>
    <col min="7" max="7" width="10.7109375" customWidth="1"/>
    <col min="8" max="8" width="3.28515625" customWidth="1"/>
    <col min="9" max="9" width="10.7109375" customWidth="1"/>
    <col min="10" max="10" width="3.28515625" customWidth="1"/>
    <col min="11" max="11" width="10.7109375" customWidth="1"/>
    <col min="12" max="12" width="3.28515625" customWidth="1"/>
  </cols>
  <sheetData>
    <row r="2" spans="2:12" ht="19.899999999999999" customHeight="1" x14ac:dyDescent="0.25">
      <c r="B2" s="1" t="s">
        <v>0</v>
      </c>
      <c r="C2" s="1"/>
    </row>
    <row r="3" spans="2:12" ht="19.899999999999999" customHeight="1" x14ac:dyDescent="0.25">
      <c r="B3" s="1" t="s">
        <v>1</v>
      </c>
      <c r="C3" s="1"/>
    </row>
    <row r="4" spans="2:12" ht="19.899999999999999" customHeight="1" x14ac:dyDescent="0.25">
      <c r="B4" s="2" t="s">
        <v>68</v>
      </c>
      <c r="C4" s="2"/>
    </row>
    <row r="7" spans="2:12" x14ac:dyDescent="0.25">
      <c r="B7" s="9"/>
      <c r="C7" s="9"/>
      <c r="D7" s="9"/>
      <c r="E7" s="18">
        <v>2015</v>
      </c>
      <c r="F7" s="9"/>
      <c r="G7" s="18">
        <v>2014</v>
      </c>
      <c r="H7" s="9"/>
      <c r="I7" s="18">
        <v>2013</v>
      </c>
      <c r="J7" s="18"/>
      <c r="K7" s="18">
        <v>2012</v>
      </c>
      <c r="L7" s="18"/>
    </row>
    <row r="8" spans="2:12" x14ac:dyDescent="0.25">
      <c r="B8" s="11" t="s">
        <v>2</v>
      </c>
      <c r="C8" s="5"/>
      <c r="D8" s="3"/>
      <c r="E8" s="3"/>
      <c r="F8" s="3"/>
      <c r="G8" s="3"/>
      <c r="H8" s="3"/>
      <c r="I8" s="3"/>
      <c r="J8" s="3"/>
    </row>
    <row r="9" spans="2:12" x14ac:dyDescent="0.25">
      <c r="B9" s="3"/>
      <c r="C9" s="3"/>
      <c r="D9" s="3"/>
      <c r="E9" s="3"/>
      <c r="F9" s="3"/>
      <c r="G9" s="3"/>
      <c r="H9" s="3"/>
      <c r="I9" s="3"/>
      <c r="J9" s="3"/>
    </row>
    <row r="10" spans="2:12" x14ac:dyDescent="0.25">
      <c r="B10" s="3"/>
      <c r="C10" s="7"/>
      <c r="D10" s="3" t="s">
        <v>3</v>
      </c>
      <c r="E10" s="15">
        <v>615</v>
      </c>
      <c r="F10" s="3"/>
      <c r="G10" s="15">
        <f>4089.85+186</f>
        <v>4275.8500000000004</v>
      </c>
      <c r="H10" s="3"/>
      <c r="I10" s="15">
        <v>5914.83</v>
      </c>
      <c r="J10" s="15"/>
      <c r="K10" s="16">
        <v>3856</v>
      </c>
      <c r="L10" s="16"/>
    </row>
    <row r="11" spans="2:12" x14ac:dyDescent="0.25">
      <c r="B11" s="3"/>
      <c r="C11" s="7"/>
      <c r="D11" s="3" t="s">
        <v>4</v>
      </c>
      <c r="E11" s="6">
        <v>15086</v>
      </c>
      <c r="F11" s="3"/>
      <c r="G11" s="6">
        <v>16319.21</v>
      </c>
      <c r="H11" s="3"/>
      <c r="I11" s="6">
        <v>16090.49</v>
      </c>
      <c r="J11" s="6"/>
      <c r="K11" s="12">
        <v>15825</v>
      </c>
      <c r="L11" s="12"/>
    </row>
    <row r="12" spans="2:12" x14ac:dyDescent="0.25">
      <c r="B12" s="3"/>
      <c r="C12" s="7"/>
      <c r="D12" s="3" t="s">
        <v>5</v>
      </c>
      <c r="E12" s="6">
        <v>0</v>
      </c>
      <c r="F12" s="3"/>
      <c r="G12" s="6">
        <v>0</v>
      </c>
      <c r="H12" s="3"/>
      <c r="I12" s="6">
        <v>0</v>
      </c>
      <c r="J12" s="6"/>
      <c r="K12" s="12">
        <v>0</v>
      </c>
      <c r="L12" s="12"/>
    </row>
    <row r="13" spans="2:12" x14ac:dyDescent="0.25">
      <c r="B13" s="3"/>
      <c r="C13" s="7"/>
      <c r="D13" s="4" t="s">
        <v>6</v>
      </c>
      <c r="E13" s="6">
        <v>0</v>
      </c>
      <c r="F13" s="4"/>
      <c r="G13" s="6">
        <v>57</v>
      </c>
      <c r="H13" s="4"/>
      <c r="I13" s="6">
        <v>57</v>
      </c>
      <c r="J13" s="6"/>
      <c r="K13" s="12">
        <v>57</v>
      </c>
      <c r="L13" s="12"/>
    </row>
    <row r="14" spans="2:12" x14ac:dyDescent="0.25">
      <c r="B14" s="3"/>
      <c r="C14" s="7"/>
      <c r="D14" s="4" t="s">
        <v>7</v>
      </c>
      <c r="E14" s="6">
        <v>0</v>
      </c>
      <c r="F14" s="4"/>
      <c r="G14" s="6">
        <v>0</v>
      </c>
      <c r="H14" s="4"/>
      <c r="I14" s="6">
        <v>0</v>
      </c>
      <c r="J14" s="6"/>
      <c r="K14" s="12">
        <v>1030</v>
      </c>
      <c r="L14" s="12"/>
    </row>
    <row r="15" spans="2:12" x14ac:dyDescent="0.25">
      <c r="B15" s="3"/>
      <c r="C15" s="7"/>
      <c r="D15" s="4" t="s">
        <v>35</v>
      </c>
      <c r="E15" s="6">
        <v>0</v>
      </c>
      <c r="F15" s="4"/>
      <c r="G15" s="6">
        <v>0</v>
      </c>
      <c r="H15" s="4"/>
      <c r="I15" s="6">
        <v>125</v>
      </c>
      <c r="J15" s="6"/>
      <c r="K15" s="12">
        <v>2155</v>
      </c>
      <c r="L15" s="12"/>
    </row>
    <row r="16" spans="2:12" x14ac:dyDescent="0.25">
      <c r="B16" s="3"/>
      <c r="C16" s="7"/>
      <c r="D16" s="4" t="s">
        <v>66</v>
      </c>
      <c r="E16" s="6">
        <v>350</v>
      </c>
      <c r="F16" s="3"/>
      <c r="G16" s="6">
        <v>0</v>
      </c>
      <c r="H16" s="3"/>
      <c r="I16" s="6">
        <v>0</v>
      </c>
      <c r="J16" s="6"/>
      <c r="K16" s="12">
        <v>0</v>
      </c>
      <c r="L16" s="12"/>
    </row>
    <row r="17" spans="2:12" x14ac:dyDescent="0.25">
      <c r="C17" s="7"/>
    </row>
    <row r="18" spans="2:12" x14ac:dyDescent="0.25">
      <c r="B18" s="9"/>
      <c r="C18" s="10"/>
      <c r="D18" s="9"/>
      <c r="E18" s="17">
        <f>SUM(E10:E16)</f>
        <v>16051</v>
      </c>
      <c r="F18" s="9"/>
      <c r="G18" s="17">
        <f>SUM(G10:G16)</f>
        <v>20652.059999999998</v>
      </c>
      <c r="H18" s="9"/>
      <c r="I18" s="17">
        <f>SUM(I10:I16)</f>
        <v>22187.32</v>
      </c>
      <c r="J18" s="17"/>
      <c r="K18" s="17">
        <f>SUM(K10:K16)</f>
        <v>22923</v>
      </c>
      <c r="L18" s="17"/>
    </row>
    <row r="19" spans="2:12" x14ac:dyDescent="0.25">
      <c r="B19" s="13"/>
      <c r="C19" s="14"/>
      <c r="D19" s="13"/>
      <c r="E19" s="13"/>
      <c r="F19" s="13"/>
      <c r="G19" s="13"/>
      <c r="H19" s="13"/>
      <c r="I19" s="13"/>
      <c r="J19" s="13"/>
      <c r="K19" s="13"/>
      <c r="L19" s="13"/>
    </row>
    <row r="20" spans="2:12" x14ac:dyDescent="0.25">
      <c r="C20" s="7"/>
    </row>
    <row r="21" spans="2:12" x14ac:dyDescent="0.25">
      <c r="B21" s="11" t="s">
        <v>8</v>
      </c>
      <c r="C21" s="3"/>
    </row>
    <row r="22" spans="2:12" x14ac:dyDescent="0.25">
      <c r="B22" s="3"/>
      <c r="C22" s="7"/>
      <c r="D22" s="3" t="s">
        <v>9</v>
      </c>
      <c r="E22" s="16">
        <v>0</v>
      </c>
      <c r="F22" s="3"/>
      <c r="G22" s="16">
        <v>0</v>
      </c>
      <c r="H22" s="3"/>
      <c r="I22" s="16">
        <v>150</v>
      </c>
      <c r="J22" s="16"/>
      <c r="K22" s="16">
        <v>0</v>
      </c>
      <c r="L22" s="16"/>
    </row>
    <row r="23" spans="2:12" x14ac:dyDescent="0.25">
      <c r="B23" s="3"/>
      <c r="C23" s="7"/>
      <c r="D23" s="3"/>
      <c r="E23" s="12"/>
      <c r="F23" s="3"/>
      <c r="G23" s="12"/>
      <c r="H23" s="3"/>
      <c r="I23" s="12"/>
      <c r="J23" s="12"/>
      <c r="K23" s="12"/>
      <c r="L23" s="12"/>
    </row>
    <row r="24" spans="2:12" x14ac:dyDescent="0.25">
      <c r="C24" s="7"/>
    </row>
    <row r="25" spans="2:12" x14ac:dyDescent="0.25">
      <c r="B25" s="9"/>
      <c r="C25" s="10"/>
      <c r="D25" s="9"/>
      <c r="E25" s="17">
        <f>SUM(E22:E23)</f>
        <v>0</v>
      </c>
      <c r="F25" s="9"/>
      <c r="G25" s="17">
        <f>SUM(G22:G23)</f>
        <v>0</v>
      </c>
      <c r="H25" s="9"/>
      <c r="I25" s="17">
        <f>SUM(I22:I23)</f>
        <v>150</v>
      </c>
      <c r="J25" s="17"/>
      <c r="K25" s="17">
        <f t="shared" ref="K25" si="0">SUM(K22:K23)</f>
        <v>0</v>
      </c>
      <c r="L25" s="17"/>
    </row>
    <row r="26" spans="2:12" x14ac:dyDescent="0.25">
      <c r="C26" s="7"/>
    </row>
    <row r="27" spans="2:12" ht="15.75" thickBot="1" x14ac:dyDescent="0.3">
      <c r="C27" s="7"/>
    </row>
    <row r="28" spans="2:12" ht="16.899999999999999" customHeight="1" thickBot="1" x14ac:dyDescent="0.3">
      <c r="B28" s="20" t="s">
        <v>10</v>
      </c>
      <c r="C28" s="21"/>
      <c r="D28" s="22"/>
      <c r="E28" s="23">
        <f>E18-E25</f>
        <v>16051</v>
      </c>
      <c r="F28" s="22"/>
      <c r="G28" s="23">
        <f>G18-G25</f>
        <v>20652.059999999998</v>
      </c>
      <c r="H28" s="22"/>
      <c r="I28" s="23">
        <f>I18-I25</f>
        <v>22037.32</v>
      </c>
      <c r="J28" s="20"/>
      <c r="K28" s="23">
        <f>K18-K25</f>
        <v>22923</v>
      </c>
      <c r="L28" s="20"/>
    </row>
    <row r="29" spans="2:12" x14ac:dyDescent="0.25">
      <c r="C29" s="7"/>
    </row>
    <row r="30" spans="2:12" x14ac:dyDescent="0.25">
      <c r="B30" t="s">
        <v>45</v>
      </c>
      <c r="C30" s="7"/>
    </row>
    <row r="31" spans="2:12" x14ac:dyDescent="0.25">
      <c r="B31" s="8"/>
      <c r="C31" s="7"/>
    </row>
    <row r="32" spans="2:12" x14ac:dyDescent="0.25">
      <c r="C32" s="7"/>
    </row>
    <row r="33" spans="2:7" x14ac:dyDescent="0.25">
      <c r="B33" t="s">
        <v>47</v>
      </c>
      <c r="C33" s="7"/>
      <c r="G33" t="s">
        <v>48</v>
      </c>
    </row>
    <row r="34" spans="2:7" x14ac:dyDescent="0.25">
      <c r="B34" t="s">
        <v>46</v>
      </c>
      <c r="C34" s="7"/>
      <c r="G34" t="s">
        <v>67</v>
      </c>
    </row>
    <row r="35" spans="2:7" x14ac:dyDescent="0.25">
      <c r="C35" s="7"/>
    </row>
    <row r="36" spans="2:7" x14ac:dyDescent="0.25">
      <c r="C36" s="7"/>
    </row>
    <row r="37" spans="2:7" x14ac:dyDescent="0.25">
      <c r="B37" t="s">
        <v>49</v>
      </c>
      <c r="C37" s="7"/>
    </row>
    <row r="38" spans="2:7" x14ac:dyDescent="0.25">
      <c r="B38" t="s">
        <v>50</v>
      </c>
      <c r="C38" s="7"/>
    </row>
    <row r="39" spans="2:7" x14ac:dyDescent="0.25">
      <c r="B39" t="s">
        <v>62</v>
      </c>
      <c r="C39" s="7"/>
    </row>
    <row r="40" spans="2:7" x14ac:dyDescent="0.25">
      <c r="B40" t="s">
        <v>63</v>
      </c>
      <c r="C40" s="7"/>
    </row>
    <row r="41" spans="2:7" x14ac:dyDescent="0.25">
      <c r="B41" t="s">
        <v>51</v>
      </c>
      <c r="C41" s="7"/>
    </row>
    <row r="42" spans="2:7" x14ac:dyDescent="0.25">
      <c r="C42" s="7"/>
    </row>
    <row r="43" spans="2:7" x14ac:dyDescent="0.25">
      <c r="C43" s="7"/>
    </row>
    <row r="44" spans="2:7" x14ac:dyDescent="0.25">
      <c r="C44" s="7"/>
    </row>
    <row r="45" spans="2:7" x14ac:dyDescent="0.25">
      <c r="B45" t="s">
        <v>53</v>
      </c>
      <c r="C45" s="7"/>
    </row>
    <row r="46" spans="2:7" x14ac:dyDescent="0.25">
      <c r="B46" t="s">
        <v>52</v>
      </c>
    </row>
    <row r="47" spans="2:7" x14ac:dyDescent="0.25">
      <c r="C47" s="7"/>
    </row>
    <row r="48" spans="2:7" ht="18" x14ac:dyDescent="0.25">
      <c r="B48" s="1" t="s">
        <v>0</v>
      </c>
      <c r="C48" s="1"/>
    </row>
    <row r="49" spans="2:14" ht="18" x14ac:dyDescent="0.25">
      <c r="B49" s="1" t="s">
        <v>11</v>
      </c>
      <c r="C49" s="1"/>
    </row>
    <row r="50" spans="2:14" ht="15.75" x14ac:dyDescent="0.25">
      <c r="B50" s="2" t="s">
        <v>64</v>
      </c>
      <c r="C50" s="2"/>
    </row>
    <row r="53" spans="2:14" x14ac:dyDescent="0.25">
      <c r="E53" s="25" t="s">
        <v>65</v>
      </c>
      <c r="G53" s="25" t="s">
        <v>12</v>
      </c>
      <c r="H53" s="25"/>
      <c r="I53" s="25" t="s">
        <v>12</v>
      </c>
      <c r="K53" s="25" t="s">
        <v>36</v>
      </c>
    </row>
    <row r="54" spans="2:14" x14ac:dyDescent="0.25">
      <c r="B54" s="3"/>
      <c r="C54" s="3"/>
      <c r="D54" s="3"/>
      <c r="E54" s="24">
        <v>2016</v>
      </c>
      <c r="F54" s="3"/>
      <c r="G54" s="24">
        <v>2015</v>
      </c>
      <c r="H54" s="3"/>
      <c r="I54" s="24">
        <v>2014</v>
      </c>
      <c r="J54" s="24"/>
      <c r="K54" s="24">
        <v>2013</v>
      </c>
      <c r="L54" s="24"/>
    </row>
    <row r="55" spans="2:14" x14ac:dyDescent="0.25">
      <c r="B55" s="11" t="s">
        <v>2</v>
      </c>
      <c r="C55" s="5"/>
      <c r="D55" s="3"/>
      <c r="E55" s="3"/>
      <c r="F55" s="3"/>
      <c r="G55" s="3"/>
      <c r="H55" s="3"/>
      <c r="I55" s="3"/>
      <c r="J55" s="3"/>
      <c r="K55" s="3"/>
      <c r="L55" s="3"/>
    </row>
    <row r="56" spans="2:14" x14ac:dyDescent="0.25">
      <c r="B56" s="3"/>
      <c r="C56" s="3"/>
      <c r="D56" s="3"/>
      <c r="E56" s="3"/>
      <c r="F56" s="3"/>
      <c r="G56" s="3"/>
      <c r="H56" s="3"/>
      <c r="I56" s="3"/>
      <c r="J56" s="3"/>
      <c r="K56" s="3"/>
      <c r="L56" s="3"/>
    </row>
    <row r="57" spans="2:14" x14ac:dyDescent="0.25">
      <c r="B57" s="3"/>
      <c r="C57" s="7"/>
      <c r="D57" s="3" t="s">
        <v>3</v>
      </c>
      <c r="E57" s="15">
        <v>955</v>
      </c>
      <c r="F57" s="3"/>
      <c r="G57" s="15">
        <v>615</v>
      </c>
      <c r="H57" s="3"/>
      <c r="I57" s="15">
        <f>4089.85+186</f>
        <v>4275.8500000000004</v>
      </c>
      <c r="J57" s="15"/>
      <c r="K57" s="15">
        <v>6029.93</v>
      </c>
      <c r="L57" s="15"/>
    </row>
    <row r="58" spans="2:14" x14ac:dyDescent="0.25">
      <c r="B58" s="3"/>
      <c r="C58" s="7"/>
      <c r="D58" s="3" t="s">
        <v>4</v>
      </c>
      <c r="E58" s="6">
        <v>15086</v>
      </c>
      <c r="F58" s="3"/>
      <c r="G58" s="6">
        <v>15086</v>
      </c>
      <c r="H58" s="3"/>
      <c r="I58" s="6">
        <v>16319.21</v>
      </c>
      <c r="J58" s="6"/>
      <c r="K58" s="6">
        <v>16090.49</v>
      </c>
      <c r="L58" s="6"/>
    </row>
    <row r="59" spans="2:14" x14ac:dyDescent="0.25">
      <c r="B59" s="3"/>
      <c r="C59" s="7"/>
      <c r="D59" s="3" t="s">
        <v>5</v>
      </c>
      <c r="E59" s="6">
        <v>0</v>
      </c>
      <c r="F59" s="3"/>
      <c r="G59" s="6">
        <v>0</v>
      </c>
      <c r="H59" s="3"/>
      <c r="I59" s="6">
        <v>0</v>
      </c>
      <c r="J59" s="6"/>
      <c r="K59" s="6"/>
      <c r="L59" s="6"/>
    </row>
    <row r="60" spans="2:14" x14ac:dyDescent="0.25">
      <c r="B60" s="3"/>
      <c r="C60" s="7"/>
      <c r="D60" s="4" t="s">
        <v>6</v>
      </c>
      <c r="E60" s="6">
        <v>0</v>
      </c>
      <c r="F60" s="4"/>
      <c r="G60" s="6">
        <v>0</v>
      </c>
      <c r="H60" s="4"/>
      <c r="I60" s="6">
        <v>57</v>
      </c>
      <c r="J60" s="6"/>
      <c r="K60" s="6">
        <v>57</v>
      </c>
      <c r="L60" s="6"/>
    </row>
    <row r="61" spans="2:14" x14ac:dyDescent="0.25">
      <c r="B61" s="3"/>
      <c r="C61" s="7"/>
      <c r="D61" s="4" t="s">
        <v>7</v>
      </c>
      <c r="E61" s="6">
        <v>0</v>
      </c>
      <c r="F61" s="4"/>
      <c r="G61" s="6">
        <v>0</v>
      </c>
      <c r="H61" s="4"/>
      <c r="I61" s="6">
        <v>0</v>
      </c>
      <c r="J61" s="6"/>
      <c r="K61" s="6">
        <v>0</v>
      </c>
      <c r="L61" s="6"/>
    </row>
    <row r="62" spans="2:14" x14ac:dyDescent="0.25">
      <c r="B62" s="3"/>
      <c r="C62" s="7"/>
      <c r="D62" s="4" t="s">
        <v>31</v>
      </c>
      <c r="E62" s="6">
        <v>0</v>
      </c>
      <c r="F62" s="4"/>
      <c r="G62" s="6">
        <v>0</v>
      </c>
      <c r="H62" s="4"/>
      <c r="I62" s="6">
        <v>0</v>
      </c>
      <c r="J62" s="6"/>
      <c r="K62" s="6">
        <v>0</v>
      </c>
      <c r="L62" s="6"/>
      <c r="N62" s="31"/>
    </row>
    <row r="63" spans="2:14" x14ac:dyDescent="0.25">
      <c r="B63" s="3"/>
      <c r="C63" s="7"/>
      <c r="D63" s="4" t="s">
        <v>66</v>
      </c>
      <c r="E63" s="6"/>
      <c r="F63" s="3"/>
      <c r="G63" s="6">
        <v>350</v>
      </c>
      <c r="H63" s="3"/>
      <c r="I63" s="6">
        <v>0</v>
      </c>
      <c r="J63" s="6"/>
      <c r="K63" s="6"/>
      <c r="L63" s="6"/>
    </row>
    <row r="64" spans="2:14" x14ac:dyDescent="0.25">
      <c r="C64" s="7"/>
    </row>
    <row r="65" spans="2:12" x14ac:dyDescent="0.25">
      <c r="B65" s="9"/>
      <c r="C65" s="10"/>
      <c r="D65" s="9"/>
      <c r="E65" s="17">
        <f>SUM(E57:E64)</f>
        <v>16041</v>
      </c>
      <c r="F65" s="9"/>
      <c r="G65" s="17">
        <f>SUM(G57:G64)</f>
        <v>16051</v>
      </c>
      <c r="H65" s="9"/>
      <c r="I65" s="17">
        <f>SUM(I57:I64)</f>
        <v>20652.059999999998</v>
      </c>
      <c r="J65" s="17"/>
      <c r="K65" s="17">
        <f>SUM(K57:K64)</f>
        <v>22177.42</v>
      </c>
      <c r="L65" s="17"/>
    </row>
    <row r="66" spans="2:12" x14ac:dyDescent="0.25">
      <c r="B66" s="13"/>
      <c r="C66" s="14"/>
      <c r="D66" s="13"/>
      <c r="E66" s="13"/>
      <c r="F66" s="13"/>
      <c r="G66" s="13"/>
      <c r="H66" s="13"/>
      <c r="I66" s="13"/>
      <c r="J66" s="13"/>
      <c r="K66" s="13"/>
      <c r="L66" s="13"/>
    </row>
    <row r="67" spans="2:12" x14ac:dyDescent="0.25">
      <c r="C67" s="7"/>
    </row>
    <row r="68" spans="2:12" x14ac:dyDescent="0.25">
      <c r="B68" s="11" t="s">
        <v>8</v>
      </c>
      <c r="C68" s="3"/>
    </row>
    <row r="69" spans="2:12" x14ac:dyDescent="0.25">
      <c r="B69" s="3"/>
      <c r="C69" s="7"/>
      <c r="D69" s="3" t="s">
        <v>9</v>
      </c>
      <c r="E69" s="16">
        <v>0</v>
      </c>
      <c r="F69" s="3"/>
      <c r="G69" s="16">
        <v>0</v>
      </c>
      <c r="H69" s="3"/>
      <c r="I69" s="16">
        <v>0</v>
      </c>
      <c r="J69" s="16"/>
      <c r="K69" s="16">
        <v>150</v>
      </c>
      <c r="L69" s="16"/>
    </row>
    <row r="70" spans="2:12" x14ac:dyDescent="0.25">
      <c r="B70" s="3"/>
      <c r="C70" s="7"/>
      <c r="D70" s="3"/>
      <c r="E70" s="3"/>
      <c r="F70" s="3"/>
      <c r="G70" s="3"/>
      <c r="H70" s="3"/>
      <c r="I70" s="12"/>
      <c r="J70" s="12"/>
      <c r="K70" s="12"/>
      <c r="L70" s="12"/>
    </row>
    <row r="71" spans="2:12" x14ac:dyDescent="0.25">
      <c r="C71" s="7"/>
    </row>
    <row r="72" spans="2:12" x14ac:dyDescent="0.25">
      <c r="B72" s="9"/>
      <c r="C72" s="10"/>
      <c r="D72" s="9"/>
      <c r="E72" s="17">
        <f>SUM(E69:E70)</f>
        <v>0</v>
      </c>
      <c r="F72" s="9"/>
      <c r="G72" s="17">
        <f>SUM(G69:G70)</f>
        <v>0</v>
      </c>
      <c r="H72" s="9"/>
      <c r="I72" s="17">
        <f>SUM(I69:I70)</f>
        <v>0</v>
      </c>
      <c r="J72" s="17"/>
      <c r="K72" s="17">
        <f>SUM(K69:K70)</f>
        <v>150</v>
      </c>
      <c r="L72" s="17"/>
    </row>
    <row r="73" spans="2:12" x14ac:dyDescent="0.25">
      <c r="C73" s="7"/>
    </row>
    <row r="74" spans="2:12" ht="15.75" thickBot="1" x14ac:dyDescent="0.3">
      <c r="C74" s="7"/>
    </row>
    <row r="75" spans="2:12" ht="15.75" thickBot="1" x14ac:dyDescent="0.3">
      <c r="B75" s="20" t="s">
        <v>10</v>
      </c>
      <c r="C75" s="21"/>
      <c r="D75" s="22"/>
      <c r="E75" s="23">
        <f>E65-E72</f>
        <v>16041</v>
      </c>
      <c r="F75" s="22"/>
      <c r="G75" s="23">
        <f>G65-G72</f>
        <v>16051</v>
      </c>
      <c r="H75" s="22"/>
      <c r="I75" s="23">
        <f>I65-I72</f>
        <v>20652.059999999998</v>
      </c>
      <c r="J75" s="20"/>
      <c r="K75" s="23">
        <f>K65-K72</f>
        <v>22027.42</v>
      </c>
      <c r="L75" s="20"/>
    </row>
    <row r="76" spans="2:12" x14ac:dyDescent="0.25">
      <c r="C76" s="7"/>
    </row>
    <row r="81" spans="2:12" ht="18" x14ac:dyDescent="0.25">
      <c r="B81" s="1" t="s">
        <v>0</v>
      </c>
      <c r="C81" s="1"/>
    </row>
    <row r="82" spans="2:12" ht="18" x14ac:dyDescent="0.25">
      <c r="B82" s="1" t="s">
        <v>13</v>
      </c>
      <c r="C82" s="1"/>
    </row>
    <row r="83" spans="2:12" ht="15.75" x14ac:dyDescent="0.25">
      <c r="B83" s="2" t="s">
        <v>61</v>
      </c>
      <c r="C83" s="2"/>
    </row>
    <row r="86" spans="2:12" x14ac:dyDescent="0.25">
      <c r="B86" s="9"/>
      <c r="C86" s="9"/>
      <c r="D86" s="9"/>
      <c r="E86" s="18">
        <v>2015</v>
      </c>
      <c r="F86" s="9"/>
      <c r="G86" s="18">
        <v>2014</v>
      </c>
      <c r="H86" s="9"/>
      <c r="I86" s="18">
        <v>2013</v>
      </c>
      <c r="J86" s="18"/>
      <c r="K86" s="18">
        <v>2012</v>
      </c>
      <c r="L86" s="18"/>
    </row>
    <row r="87" spans="2:12" x14ac:dyDescent="0.25">
      <c r="B87" s="11" t="s">
        <v>14</v>
      </c>
      <c r="C87" s="3"/>
      <c r="D87" s="3"/>
      <c r="F87" s="3"/>
      <c r="H87" s="3"/>
    </row>
    <row r="88" spans="2:12" x14ac:dyDescent="0.25">
      <c r="B88" s="3"/>
      <c r="C88" s="3" t="s">
        <v>22</v>
      </c>
      <c r="D88" s="3"/>
      <c r="E88" s="16">
        <v>16025</v>
      </c>
      <c r="F88" s="3"/>
      <c r="G88" s="16">
        <v>20820</v>
      </c>
      <c r="H88" s="3"/>
      <c r="I88" s="16">
        <v>16505</v>
      </c>
      <c r="J88" s="16"/>
      <c r="K88" s="16">
        <v>13595.4</v>
      </c>
      <c r="L88" s="16"/>
    </row>
    <row r="89" spans="2:12" x14ac:dyDescent="0.25">
      <c r="B89" s="3"/>
      <c r="C89" s="3" t="s">
        <v>23</v>
      </c>
      <c r="D89" s="3"/>
      <c r="E89" s="12">
        <v>798</v>
      </c>
      <c r="F89" s="3"/>
      <c r="G89" s="12">
        <v>228.72</v>
      </c>
      <c r="H89" s="3"/>
      <c r="I89" s="12">
        <v>265.49</v>
      </c>
      <c r="J89" s="12"/>
      <c r="K89" s="12">
        <v>219</v>
      </c>
      <c r="L89" s="12"/>
    </row>
    <row r="90" spans="2:12" x14ac:dyDescent="0.25">
      <c r="B90" s="3"/>
      <c r="C90" s="3" t="s">
        <v>24</v>
      </c>
      <c r="D90" s="3"/>
      <c r="E90" s="12">
        <v>885</v>
      </c>
      <c r="F90" s="3"/>
      <c r="G90" s="12">
        <v>825</v>
      </c>
      <c r="H90" s="3"/>
      <c r="I90" s="12">
        <v>945</v>
      </c>
      <c r="J90" s="12"/>
      <c r="K90" s="12">
        <v>895</v>
      </c>
      <c r="L90" s="12"/>
    </row>
    <row r="91" spans="2:12" x14ac:dyDescent="0.25">
      <c r="B91" s="3"/>
      <c r="C91" s="4" t="s">
        <v>15</v>
      </c>
      <c r="D91" s="3"/>
      <c r="E91" s="12">
        <v>0</v>
      </c>
      <c r="F91" s="3"/>
      <c r="G91" s="12">
        <v>0</v>
      </c>
      <c r="H91" s="3"/>
      <c r="I91" s="12">
        <v>75</v>
      </c>
      <c r="J91" s="12"/>
      <c r="K91" s="12">
        <v>170</v>
      </c>
      <c r="L91" s="12"/>
    </row>
    <row r="92" spans="2:12" x14ac:dyDescent="0.25">
      <c r="B92" s="3"/>
      <c r="C92" s="3" t="s">
        <v>33</v>
      </c>
      <c r="D92" s="3"/>
      <c r="E92" s="12">
        <v>2544</v>
      </c>
      <c r="F92" s="3"/>
      <c r="G92" s="12">
        <v>3692</v>
      </c>
      <c r="H92" s="3"/>
      <c r="I92" s="12">
        <v>3480</v>
      </c>
      <c r="J92" s="12"/>
      <c r="K92" s="12">
        <v>3855</v>
      </c>
      <c r="L92" s="12"/>
    </row>
    <row r="93" spans="2:12" x14ac:dyDescent="0.25">
      <c r="B93" s="3"/>
      <c r="C93" s="4" t="s">
        <v>38</v>
      </c>
      <c r="D93" s="3"/>
      <c r="E93" s="12">
        <v>370</v>
      </c>
      <c r="F93" s="3"/>
      <c r="G93" s="12">
        <v>1180</v>
      </c>
      <c r="H93" s="3"/>
      <c r="I93" s="12">
        <v>400</v>
      </c>
      <c r="J93" s="12"/>
      <c r="K93" s="12">
        <v>760</v>
      </c>
      <c r="L93" s="12"/>
    </row>
    <row r="94" spans="2:12" x14ac:dyDescent="0.25">
      <c r="B94" s="3"/>
      <c r="C94" s="4" t="s">
        <v>37</v>
      </c>
      <c r="E94" s="12">
        <v>0</v>
      </c>
      <c r="G94" s="12">
        <v>550</v>
      </c>
      <c r="I94" s="12">
        <v>0</v>
      </c>
      <c r="K94" s="12">
        <v>0</v>
      </c>
    </row>
    <row r="95" spans="2:12" x14ac:dyDescent="0.25">
      <c r="B95" s="3"/>
      <c r="C95" s="4" t="s">
        <v>34</v>
      </c>
      <c r="E95" s="12">
        <v>0</v>
      </c>
      <c r="G95" s="12">
        <v>0</v>
      </c>
      <c r="I95" s="12">
        <v>0</v>
      </c>
      <c r="K95" s="12">
        <v>136</v>
      </c>
    </row>
    <row r="96" spans="2:12" x14ac:dyDescent="0.25">
      <c r="B96" s="26"/>
      <c r="C96" s="3"/>
      <c r="D96" s="3"/>
      <c r="F96" s="3"/>
      <c r="H96" s="3"/>
    </row>
    <row r="97" spans="2:12" x14ac:dyDescent="0.25">
      <c r="B97" s="28"/>
      <c r="C97" s="27" t="s">
        <v>16</v>
      </c>
      <c r="D97" s="28"/>
      <c r="E97" s="29">
        <f>SUM(E88:E96)</f>
        <v>20622</v>
      </c>
      <c r="F97" s="28"/>
      <c r="G97" s="29">
        <f>SUM(G88:G96)</f>
        <v>27295.72</v>
      </c>
      <c r="H97" s="28"/>
      <c r="I97" s="29">
        <f>SUM(I88:I96)</f>
        <v>21670.49</v>
      </c>
      <c r="J97" s="29"/>
      <c r="K97" s="29">
        <f>SUM(K88:K96)</f>
        <v>19630.400000000001</v>
      </c>
      <c r="L97" s="29"/>
    </row>
    <row r="98" spans="2:12" x14ac:dyDescent="0.25">
      <c r="B98" s="3"/>
      <c r="C98" s="3"/>
      <c r="D98" s="3"/>
      <c r="F98" s="3"/>
      <c r="H98" s="3"/>
    </row>
    <row r="99" spans="2:12" x14ac:dyDescent="0.25">
      <c r="B99" s="3"/>
      <c r="C99" s="3"/>
      <c r="D99" s="3"/>
      <c r="F99" s="3"/>
      <c r="H99" s="3"/>
    </row>
    <row r="100" spans="2:12" x14ac:dyDescent="0.25">
      <c r="B100" s="11" t="s">
        <v>17</v>
      </c>
      <c r="C100" s="3"/>
      <c r="D100" s="3"/>
      <c r="F100" s="3"/>
      <c r="H100" s="3"/>
    </row>
    <row r="101" spans="2:12" x14ac:dyDescent="0.25">
      <c r="B101" s="3"/>
      <c r="C101" s="3" t="s">
        <v>25</v>
      </c>
      <c r="D101" s="3"/>
      <c r="E101" s="16">
        <v>750</v>
      </c>
      <c r="F101" s="3"/>
      <c r="G101" s="16">
        <v>925.79</v>
      </c>
      <c r="H101" s="3"/>
      <c r="I101" s="16">
        <v>1043.8699999999999</v>
      </c>
      <c r="J101" s="16"/>
      <c r="K101" s="16">
        <v>1143.5999999999999</v>
      </c>
      <c r="L101" s="16"/>
    </row>
    <row r="102" spans="2:12" x14ac:dyDescent="0.25">
      <c r="B102" s="3"/>
      <c r="C102" s="3" t="s">
        <v>26</v>
      </c>
      <c r="D102" s="3"/>
      <c r="E102" s="12">
        <v>16578</v>
      </c>
      <c r="F102" s="3"/>
      <c r="G102" s="12">
        <v>20272.07</v>
      </c>
      <c r="H102" s="3"/>
      <c r="I102" s="12">
        <v>13358.75</v>
      </c>
      <c r="J102" s="12"/>
      <c r="K102" s="12">
        <v>11488</v>
      </c>
      <c r="L102" s="12"/>
    </row>
    <row r="103" spans="2:12" x14ac:dyDescent="0.25">
      <c r="B103" s="3"/>
      <c r="C103" s="3" t="s">
        <v>18</v>
      </c>
      <c r="D103" s="3"/>
      <c r="E103" s="12">
        <v>287</v>
      </c>
      <c r="F103" s="3"/>
      <c r="G103" s="12">
        <v>425.24</v>
      </c>
      <c r="H103" s="3"/>
      <c r="I103" s="12">
        <v>0</v>
      </c>
      <c r="J103" s="12"/>
      <c r="K103" s="12">
        <v>4</v>
      </c>
      <c r="L103" s="12"/>
    </row>
    <row r="104" spans="2:12" x14ac:dyDescent="0.25">
      <c r="B104" s="3"/>
      <c r="C104" s="3" t="s">
        <v>19</v>
      </c>
      <c r="D104" s="3"/>
      <c r="E104" s="12">
        <v>2000</v>
      </c>
      <c r="F104" s="3"/>
      <c r="G104" s="12">
        <v>0</v>
      </c>
      <c r="H104" s="3"/>
      <c r="I104" s="12">
        <v>0</v>
      </c>
      <c r="J104" s="12"/>
      <c r="K104" s="12">
        <v>2000</v>
      </c>
      <c r="L104" s="12"/>
    </row>
    <row r="105" spans="2:12" x14ac:dyDescent="0.25">
      <c r="B105" s="3"/>
      <c r="C105" s="4" t="s">
        <v>20</v>
      </c>
      <c r="D105" s="3"/>
      <c r="E105" s="12">
        <v>292</v>
      </c>
      <c r="F105" s="3"/>
      <c r="G105" s="12">
        <v>63.31</v>
      </c>
      <c r="H105" s="3"/>
      <c r="I105" s="12">
        <v>64.400000000000006</v>
      </c>
      <c r="J105" s="12"/>
      <c r="K105" s="12">
        <v>83</v>
      </c>
      <c r="L105" s="12"/>
    </row>
    <row r="106" spans="2:12" x14ac:dyDescent="0.25">
      <c r="B106" s="3"/>
      <c r="C106" s="4" t="s">
        <v>37</v>
      </c>
      <c r="D106" s="3"/>
      <c r="E106" s="12">
        <v>0</v>
      </c>
      <c r="F106" s="3"/>
      <c r="G106" s="12">
        <v>300</v>
      </c>
      <c r="H106" s="3"/>
      <c r="I106" s="12">
        <v>0</v>
      </c>
      <c r="J106" s="12"/>
      <c r="K106" s="12">
        <v>0</v>
      </c>
      <c r="L106" s="12"/>
    </row>
    <row r="107" spans="2:12" x14ac:dyDescent="0.25">
      <c r="B107" s="3"/>
      <c r="C107" s="4" t="s">
        <v>38</v>
      </c>
      <c r="D107" s="3"/>
      <c r="E107" s="12">
        <v>2551</v>
      </c>
      <c r="F107" s="3"/>
      <c r="G107" s="12">
        <v>2254.84</v>
      </c>
      <c r="H107" s="3"/>
      <c r="I107" s="12">
        <v>1238.6500000000001</v>
      </c>
      <c r="J107" s="12"/>
      <c r="K107" s="12">
        <v>2039</v>
      </c>
      <c r="L107" s="12"/>
    </row>
    <row r="108" spans="2:12" x14ac:dyDescent="0.25">
      <c r="B108" s="3"/>
      <c r="C108" s="4" t="s">
        <v>27</v>
      </c>
      <c r="D108" s="3"/>
      <c r="E108" s="12">
        <v>2765</v>
      </c>
      <c r="F108" s="3"/>
      <c r="G108" s="12">
        <v>4625.7299999999996</v>
      </c>
      <c r="H108" s="3"/>
      <c r="I108" s="12">
        <v>4390</v>
      </c>
      <c r="J108" s="12"/>
      <c r="K108" s="12">
        <v>5283</v>
      </c>
      <c r="L108" s="12"/>
    </row>
    <row r="109" spans="2:12" x14ac:dyDescent="0.25">
      <c r="B109" s="3"/>
      <c r="C109" s="4" t="s">
        <v>32</v>
      </c>
      <c r="D109" s="3"/>
      <c r="E109" s="12">
        <v>0</v>
      </c>
      <c r="F109" s="3"/>
      <c r="G109" s="12">
        <v>0</v>
      </c>
      <c r="H109" s="3"/>
      <c r="I109" s="12">
        <v>2460</v>
      </c>
      <c r="J109" s="12"/>
      <c r="K109" s="12"/>
      <c r="L109" s="12"/>
    </row>
    <row r="110" spans="2:12" x14ac:dyDescent="0.25">
      <c r="B110" s="3"/>
      <c r="C110" s="4"/>
      <c r="D110" s="3"/>
      <c r="E110" s="12"/>
      <c r="F110" s="3"/>
      <c r="G110" s="12"/>
      <c r="H110" s="3"/>
      <c r="I110" s="12"/>
      <c r="J110" s="12"/>
      <c r="K110" s="12"/>
      <c r="L110" s="12"/>
    </row>
    <row r="111" spans="2:12" x14ac:dyDescent="0.25">
      <c r="B111" s="3"/>
      <c r="C111" s="4"/>
      <c r="D111" s="3"/>
      <c r="E111" s="12"/>
      <c r="F111" s="3"/>
      <c r="G111" s="12"/>
      <c r="H111" s="3"/>
      <c r="I111" s="12"/>
      <c r="J111" s="12"/>
      <c r="K111" s="12"/>
      <c r="L111" s="12"/>
    </row>
    <row r="112" spans="2:12" x14ac:dyDescent="0.25">
      <c r="B112" s="3"/>
      <c r="C112" s="3"/>
      <c r="D112" s="3"/>
      <c r="F112" s="3"/>
      <c r="H112" s="3"/>
    </row>
    <row r="113" spans="2:12" x14ac:dyDescent="0.25">
      <c r="B113" s="28"/>
      <c r="C113" s="27" t="s">
        <v>21</v>
      </c>
      <c r="D113" s="28"/>
      <c r="E113" s="29">
        <f>SUM(E101:E111)</f>
        <v>25223</v>
      </c>
      <c r="F113" s="28"/>
      <c r="G113" s="29">
        <f>SUM(G101:G111)</f>
        <v>28866.980000000003</v>
      </c>
      <c r="H113" s="28"/>
      <c r="I113" s="29">
        <f>SUM(I101:I111)</f>
        <v>22555.67</v>
      </c>
      <c r="J113" s="29"/>
      <c r="K113" s="29">
        <f>SUM(K101:K111)</f>
        <v>22040.6</v>
      </c>
      <c r="L113" s="29"/>
    </row>
    <row r="116" spans="2:12" x14ac:dyDescent="0.25">
      <c r="B116" s="8" t="s">
        <v>28</v>
      </c>
      <c r="C116" s="8"/>
      <c r="D116" s="8"/>
      <c r="E116" s="19">
        <f>(E97-E113)</f>
        <v>-4601</v>
      </c>
      <c r="F116" s="8"/>
      <c r="G116" s="19">
        <f>(G97-G113)</f>
        <v>-1571.260000000002</v>
      </c>
      <c r="H116" s="8"/>
      <c r="I116" s="19">
        <f>I97-I113</f>
        <v>-885.17999999999665</v>
      </c>
      <c r="J116" s="8"/>
      <c r="K116" s="19">
        <f>K97-K113+0.2</f>
        <v>-2409.9999999999973</v>
      </c>
      <c r="L116" s="8"/>
    </row>
    <row r="118" spans="2:12" x14ac:dyDescent="0.25">
      <c r="B118" s="8" t="s">
        <v>29</v>
      </c>
      <c r="C118" s="8"/>
      <c r="D118" s="8"/>
      <c r="E118" s="30">
        <f>G120</f>
        <v>20651.739999999998</v>
      </c>
      <c r="F118" s="8"/>
      <c r="G118" s="30">
        <v>22037</v>
      </c>
      <c r="H118" s="8"/>
      <c r="I118" s="30">
        <v>22922.5</v>
      </c>
      <c r="J118" s="30"/>
      <c r="K118" s="30">
        <v>25333</v>
      </c>
      <c r="L118" s="30"/>
    </row>
    <row r="119" spans="2:12" ht="15.75" thickBot="1" x14ac:dyDescent="0.3"/>
    <row r="120" spans="2:12" ht="16.899999999999999" customHeight="1" thickBot="1" x14ac:dyDescent="0.3">
      <c r="B120" s="20" t="s">
        <v>30</v>
      </c>
      <c r="C120" s="20"/>
      <c r="D120" s="20"/>
      <c r="E120" s="23">
        <f>E116+E118</f>
        <v>16050.739999999998</v>
      </c>
      <c r="F120" s="20"/>
      <c r="G120" s="23">
        <f>G116+G118+186</f>
        <v>20651.739999999998</v>
      </c>
      <c r="H120" s="20"/>
      <c r="I120" s="23">
        <f>I116+I118</f>
        <v>22037.320000000003</v>
      </c>
      <c r="J120" s="20"/>
      <c r="K120" s="23">
        <f>K116+K118</f>
        <v>22923.000000000004</v>
      </c>
      <c r="L120" s="20"/>
    </row>
  </sheetData>
  <pageMargins left="0.7" right="0.7" top="0.75" bottom="0.75" header="0.3" footer="0.3"/>
  <pageSetup scale="97" fitToHeight="0" orientation="portrait" horizontalDpi="4294967293" verticalDpi="0" r:id="rId1"/>
  <rowBreaks count="2" manualBreakCount="2">
    <brk id="46"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9" sqref="A9"/>
    </sheetView>
  </sheetViews>
  <sheetFormatPr defaultRowHeight="15" x14ac:dyDescent="0.25"/>
  <cols>
    <col min="2" max="2" width="81.28515625" customWidth="1"/>
  </cols>
  <sheetData>
    <row r="1" spans="1:2" x14ac:dyDescent="0.25">
      <c r="A1" s="8" t="s">
        <v>39</v>
      </c>
    </row>
    <row r="3" spans="1:2" ht="30" x14ac:dyDescent="0.25">
      <c r="A3" s="34" t="s">
        <v>40</v>
      </c>
      <c r="B3" s="35" t="s">
        <v>55</v>
      </c>
    </row>
    <row r="4" spans="1:2" ht="45" x14ac:dyDescent="0.25">
      <c r="A4" s="34" t="s">
        <v>41</v>
      </c>
      <c r="B4" s="35" t="s">
        <v>56</v>
      </c>
    </row>
    <row r="5" spans="1:2" ht="135" x14ac:dyDescent="0.25">
      <c r="A5" s="34" t="s">
        <v>42</v>
      </c>
      <c r="B5" s="35" t="s">
        <v>57</v>
      </c>
    </row>
    <row r="6" spans="1:2" ht="60" customHeight="1" x14ac:dyDescent="0.25">
      <c r="A6" s="34" t="s">
        <v>43</v>
      </c>
      <c r="B6" s="35" t="s">
        <v>58</v>
      </c>
    </row>
    <row r="7" spans="1:2" ht="60" x14ac:dyDescent="0.25">
      <c r="A7" s="34" t="s">
        <v>44</v>
      </c>
      <c r="B7" s="35" t="s">
        <v>60</v>
      </c>
    </row>
    <row r="8" spans="1:2" ht="45" x14ac:dyDescent="0.25">
      <c r="A8" s="34" t="s">
        <v>54</v>
      </c>
      <c r="B8" s="35" t="s">
        <v>59</v>
      </c>
    </row>
    <row r="9" spans="1:2" x14ac:dyDescent="0.25">
      <c r="A9" s="34"/>
      <c r="B9" s="35"/>
    </row>
    <row r="10" spans="1:2" x14ac:dyDescent="0.25">
      <c r="A10" s="33"/>
      <c r="B10" s="32"/>
    </row>
    <row r="11" spans="1:2" x14ac:dyDescent="0.25">
      <c r="B11" s="32"/>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2015 fins</vt:lpstr>
      <vt:lpstr>Notes</vt:lpstr>
      <vt:lpstr>'2015 fins'!Print_Area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Upali Obeyesekere</cp:lastModifiedBy>
  <cp:lastPrinted>2014-03-29T15:13:04Z</cp:lastPrinted>
  <dcterms:created xsi:type="dcterms:W3CDTF">2011-03-15T01:15:22Z</dcterms:created>
  <dcterms:modified xsi:type="dcterms:W3CDTF">2017-06-21T20:25:05Z</dcterms:modified>
</cp:coreProperties>
</file>